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R24" i="1"/>
  <c r="I25" i="1"/>
  <c r="I24" i="1"/>
  <c r="O26" i="1" l="1"/>
  <c r="O32" i="1" l="1"/>
  <c r="Q32" i="1" s="1"/>
  <c r="R32" i="1" s="1"/>
  <c r="O30" i="1"/>
  <c r="Q30" i="1" s="1"/>
  <c r="R30" i="1" s="1"/>
  <c r="Q29" i="1"/>
  <c r="R29" i="1" s="1"/>
  <c r="Q26" i="1"/>
  <c r="R26" i="1" s="1"/>
  <c r="R23" i="1"/>
  <c r="R22" i="1"/>
  <c r="R19" i="1"/>
  <c r="Q18" i="1"/>
  <c r="R18" i="1" s="1"/>
  <c r="Q17" i="1"/>
  <c r="Q15" i="1"/>
  <c r="Q11" i="1"/>
  <c r="D12" i="1"/>
  <c r="B12" i="1"/>
  <c r="M12" i="1"/>
  <c r="K12" i="1"/>
  <c r="O17" i="1"/>
  <c r="O16" i="1"/>
  <c r="Q16" i="1" s="1"/>
  <c r="O15" i="1"/>
  <c r="O14" i="1"/>
  <c r="O13" i="1"/>
  <c r="Q13" i="1" s="1"/>
  <c r="O12" i="1"/>
  <c r="O11" i="1"/>
  <c r="I7" i="1"/>
  <c r="R17" i="1" l="1"/>
  <c r="R15" i="1"/>
  <c r="Q12" i="1"/>
  <c r="R12" i="1" s="1"/>
  <c r="R11" i="1"/>
  <c r="Q14" i="1"/>
  <c r="R14" i="1" s="1"/>
  <c r="R16" i="1"/>
  <c r="R13" i="1"/>
  <c r="F32" i="1"/>
  <c r="F12" i="1"/>
  <c r="F30" i="1" l="1"/>
  <c r="F26" i="1"/>
  <c r="I23" i="1"/>
  <c r="I22" i="1"/>
  <c r="F11" i="1" l="1"/>
  <c r="F13" i="1"/>
  <c r="F14" i="1"/>
  <c r="F15" i="1"/>
  <c r="F16" i="1"/>
  <c r="F17" i="1"/>
  <c r="F18" i="1"/>
  <c r="F19" i="1"/>
  <c r="H32" i="1" l="1"/>
  <c r="I32" i="1" s="1"/>
  <c r="H12" i="1"/>
  <c r="I12" i="1" s="1"/>
  <c r="H19" i="1"/>
  <c r="I19" i="1" s="1"/>
  <c r="H29" i="1"/>
  <c r="I29" i="1" s="1"/>
  <c r="H26" i="1"/>
  <c r="I26" i="1" s="1"/>
  <c r="H30" i="1"/>
  <c r="I30" i="1" s="1"/>
  <c r="H11" i="1"/>
  <c r="I11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</calcChain>
</file>

<file path=xl/sharedStrings.xml><?xml version="1.0" encoding="utf-8"?>
<sst xmlns="http://schemas.openxmlformats.org/spreadsheetml/2006/main" count="145" uniqueCount="70">
  <si>
    <t>Betrieb:</t>
  </si>
  <si>
    <t>gültig ab 01.01.2023</t>
  </si>
  <si>
    <t>Datum:</t>
  </si>
  <si>
    <t>Kriterium</t>
  </si>
  <si>
    <t>Zellgehalt</t>
  </si>
  <si>
    <t>Abgangsrate</t>
  </si>
  <si>
    <t>Tierverluste</t>
  </si>
  <si>
    <t>Totgeburtenrate</t>
  </si>
  <si>
    <t>Kälberverluste</t>
  </si>
  <si>
    <t>Lahmheiten</t>
  </si>
  <si>
    <t>Verschmutzungen</t>
  </si>
  <si>
    <t>Haarlose Stellen</t>
  </si>
  <si>
    <t>Schwellungen</t>
  </si>
  <si>
    <t>Pflegezustand 
der Klauen</t>
  </si>
  <si>
    <t>Andere Krankheiten
und Verletzungen</t>
  </si>
  <si>
    <t>Grenz-/Schwellenwert 
eingehalten?</t>
  </si>
  <si>
    <t>Grenz- / 
Schwellenwert</t>
  </si>
  <si>
    <t>% der Tiere &lt; 100.000 Zellen:</t>
  </si>
  <si>
    <t>% der Tiere &gt; 400.000 Zellen:</t>
  </si>
  <si>
    <t>≤ 10%</t>
  </si>
  <si>
    <t>≤ 15%</t>
  </si>
  <si>
    <t>≤ 5%</t>
  </si>
  <si>
    <t>Ergebnisse</t>
  </si>
  <si>
    <t>≤ 6%</t>
  </si>
  <si>
    <t xml:space="preserve">≤ 15% &gt; 400.000 </t>
  </si>
  <si>
    <t>≤ 25%</t>
  </si>
  <si>
    <t>Anzahl notgetöteter Tiere:</t>
  </si>
  <si>
    <t>Anzahl euthanasierter Tiere:</t>
  </si>
  <si>
    <t>Anahl 
Tierverluste gesamt:</t>
  </si>
  <si>
    <t>in %
(bemessen an der Herdengröße!)</t>
  </si>
  <si>
    <t>Anzahl totgeborener Kälber:</t>
  </si>
  <si>
    <t>Anzahl innerhalb von 48 Stunden verendeter Kälber inkl. Euthanasie:</t>
  </si>
  <si>
    <t>Anzahl 
Totgeburten gesamt:</t>
  </si>
  <si>
    <t>Schwergeburtenrate</t>
  </si>
  <si>
    <t>Anzahl Schwergeburten:</t>
  </si>
  <si>
    <t>Anzahl 
Kälberverluste gesamt:</t>
  </si>
  <si>
    <t>Anzahl verendeter Kälber bis 
Ende des 3. Lebensmonats:</t>
  </si>
  <si>
    <t xml:space="preserve"> ≤ 10%
</t>
  </si>
  <si>
    <r>
      <t xml:space="preserve">Gesamtzahl 
</t>
    </r>
    <r>
      <rPr>
        <b/>
        <u/>
        <sz val="10"/>
        <color theme="1"/>
        <rFont val="Calibri"/>
        <family val="2"/>
        <scheme val="minor"/>
      </rPr>
      <t>auffälliger</t>
    </r>
    <r>
      <rPr>
        <b/>
        <sz val="10"/>
        <color theme="1"/>
        <rFont val="Calibri"/>
        <family val="2"/>
        <scheme val="minor"/>
      </rPr>
      <t xml:space="preserve"> Tiere</t>
    </r>
  </si>
  <si>
    <t xml:space="preserve">Anzahl verendeter Tiere:    </t>
  </si>
  <si>
    <t>Anzahl 
Laktierende</t>
  </si>
  <si>
    <t>Anzahl 
Trockensteher</t>
  </si>
  <si>
    <t>Legende: Lak = Laktierende, TS = Trockensteher</t>
  </si>
  <si>
    <r>
      <t xml:space="preserve">Anzahl </t>
    </r>
    <r>
      <rPr>
        <b/>
        <u/>
        <sz val="10"/>
        <color theme="1"/>
        <rFont val="Calibri"/>
        <family val="2"/>
        <scheme val="minor"/>
      </rPr>
      <t>bonitierte</t>
    </r>
    <r>
      <rPr>
        <b/>
        <sz val="10"/>
        <color theme="1"/>
        <rFont val="Calibri"/>
        <family val="2"/>
        <scheme val="minor"/>
      </rPr>
      <t>r Tiere:
Lak</t>
    </r>
  </si>
  <si>
    <r>
      <t xml:space="preserve">Anzahl </t>
    </r>
    <r>
      <rPr>
        <b/>
        <u/>
        <sz val="10"/>
        <color theme="1"/>
        <rFont val="Calibri"/>
        <family val="2"/>
        <scheme val="minor"/>
      </rPr>
      <t>auffälliger</t>
    </r>
    <r>
      <rPr>
        <b/>
        <sz val="10"/>
        <color theme="1"/>
        <rFont val="Calibri"/>
        <family val="2"/>
        <scheme val="minor"/>
      </rPr>
      <t xml:space="preserve"> Tiere:
Lak</t>
    </r>
  </si>
  <si>
    <r>
      <t xml:space="preserve">Anzahl </t>
    </r>
    <r>
      <rPr>
        <b/>
        <u/>
        <sz val="10"/>
        <color theme="1"/>
        <rFont val="Calibri"/>
        <family val="2"/>
        <scheme val="minor"/>
      </rPr>
      <t>bonitierter</t>
    </r>
    <r>
      <rPr>
        <b/>
        <sz val="10"/>
        <color theme="1"/>
        <rFont val="Calibri"/>
        <family val="2"/>
        <scheme val="minor"/>
      </rPr>
      <t xml:space="preserve"> Tiere:
TS</t>
    </r>
  </si>
  <si>
    <r>
      <t xml:space="preserve">Anzahl </t>
    </r>
    <r>
      <rPr>
        <b/>
        <u/>
        <sz val="10"/>
        <color theme="1"/>
        <rFont val="Calibri"/>
        <family val="2"/>
        <scheme val="minor"/>
      </rPr>
      <t>auffälliger</t>
    </r>
    <r>
      <rPr>
        <b/>
        <sz val="10"/>
        <color theme="1"/>
        <rFont val="Calibri"/>
        <family val="2"/>
        <scheme val="minor"/>
      </rPr>
      <t xml:space="preserve"> Tiere:
TS</t>
    </r>
  </si>
  <si>
    <r>
      <t xml:space="preserve">Anteil auffälliger Tiere
 in %
</t>
    </r>
    <r>
      <rPr>
        <sz val="7"/>
        <color theme="1"/>
        <rFont val="Calibri"/>
        <family val="2"/>
        <scheme val="minor"/>
      </rPr>
      <t>(bemessen an der Herdengröße!)</t>
    </r>
  </si>
  <si>
    <r>
      <t xml:space="preserve">BCS 
</t>
    </r>
    <r>
      <rPr>
        <sz val="9"/>
        <color theme="1"/>
        <rFont val="Calibri"/>
        <family val="2"/>
        <scheme val="minor"/>
      </rPr>
      <t>unterkonditonierte Tiere</t>
    </r>
  </si>
  <si>
    <r>
      <t xml:space="preserve">BCS
</t>
    </r>
    <r>
      <rPr>
        <sz val="9"/>
        <color theme="1"/>
        <rFont val="Calibri"/>
        <family val="2"/>
        <scheme val="minor"/>
      </rPr>
      <t>überkonditonierte Tiere</t>
    </r>
  </si>
  <si>
    <r>
      <t xml:space="preserve">Behandlung/Pflege 
</t>
    </r>
    <r>
      <rPr>
        <sz val="9"/>
        <color theme="1"/>
        <rFont val="Calibri"/>
        <family val="2"/>
        <scheme val="minor"/>
      </rPr>
      <t>kranker u. verletzter Tiere</t>
    </r>
  </si>
  <si>
    <r>
      <t xml:space="preserve">Herdengröße 
</t>
    </r>
    <r>
      <rPr>
        <sz val="11"/>
        <color theme="1"/>
        <rFont val="Calibri"/>
        <family val="2"/>
        <scheme val="minor"/>
      </rPr>
      <t>(Laktierende + Trockensteher)</t>
    </r>
  </si>
  <si>
    <t>Anzahl verendeter Kälber 
zwischen dem 4. und Ende des 6. Lebensmonat:</t>
  </si>
  <si>
    <r>
      <t xml:space="preserve"> </t>
    </r>
    <r>
      <rPr>
        <sz val="8"/>
        <color theme="1"/>
        <rFont val="Calibri"/>
        <family val="2"/>
      </rPr>
      <t xml:space="preserve">≤ </t>
    </r>
    <r>
      <rPr>
        <sz val="8"/>
        <color theme="1"/>
        <rFont val="Calibri"/>
        <family val="2"/>
        <scheme val="minor"/>
      </rPr>
      <t xml:space="preserve">50% &lt; 100.000 </t>
    </r>
  </si>
  <si>
    <t>Bemerkungen:</t>
  </si>
  <si>
    <t>Ergebisse TBK-Erfassung Tierhalter</t>
  </si>
  <si>
    <t>Stichprobengröße</t>
  </si>
  <si>
    <t xml:space="preserve">Datum der letzten Erfassung: </t>
  </si>
  <si>
    <t>Schwanzschäden</t>
  </si>
  <si>
    <t>Eingeschränkter Ruhekomfort</t>
  </si>
  <si>
    <t>bis zum 60. Laktationstag:</t>
  </si>
  <si>
    <t xml:space="preserve"> bis zum Laktationsende:</t>
  </si>
  <si>
    <t>≥ 70%</t>
  </si>
  <si>
    <t>Anteil (%) liegender Tiere zur Hauptruhezeit :</t>
  </si>
  <si>
    <t>Herdengröße (Laktierende + Trockensteher)</t>
  </si>
  <si>
    <r>
      <t xml:space="preserve">MU 9.15 Ergebnisübersicht Auditoren
  </t>
    </r>
    <r>
      <rPr>
        <b/>
        <sz val="11"/>
        <color theme="4"/>
        <rFont val="Calibri"/>
        <family val="2"/>
        <scheme val="minor"/>
      </rPr>
      <t>Richtlinie Michkühe 2023</t>
    </r>
  </si>
  <si>
    <t>Seite 1</t>
  </si>
  <si>
    <t>Seite 3</t>
  </si>
  <si>
    <t>Seite 2</t>
  </si>
  <si>
    <t>Seite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</si>
</sst>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darkUp">
        <fgColor auto="1"/>
        <bgColor theme="2" tint="-9.9978637043366805E-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4" borderId="15" applyBorder="0">
      <alignment horizontal="center"/>
    </xf>
  </cellStyleXfs>
  <cellXfs count="18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0" fontId="0" fillId="0" borderId="0" xfId="0" applyNumberFormat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/>
    </xf>
    <xf numFmtId="0" fontId="9" fillId="2" borderId="18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10" fontId="9" fillId="0" borderId="15" xfId="0" applyNumberFormat="1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0" fontId="9" fillId="0" borderId="15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/>
    <xf numFmtId="0" fontId="2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/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4" borderId="0" xfId="1" applyBorder="1">
      <alignment horizontal="center"/>
    </xf>
    <xf numFmtId="0" fontId="9" fillId="4" borderId="1" xfId="1" applyBorder="1">
      <alignment horizontal="center"/>
    </xf>
    <xf numFmtId="0" fontId="7" fillId="2" borderId="3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right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10" fontId="9" fillId="0" borderId="24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 wrapText="1"/>
    </xf>
    <xf numFmtId="0" fontId="11" fillId="3" borderId="18" xfId="0" applyFont="1" applyFill="1" applyBorder="1"/>
    <xf numFmtId="0" fontId="7" fillId="2" borderId="24" xfId="0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41" xfId="0" applyFont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Protection="1"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0" fontId="9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10" fontId="9" fillId="0" borderId="15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right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9" fillId="4" borderId="15" xfId="1" applyBorder="1">
      <alignment horizontal="center"/>
    </xf>
    <xf numFmtId="0" fontId="9" fillId="4" borderId="18" xfId="1" applyBorder="1">
      <alignment horizontal="center"/>
    </xf>
    <xf numFmtId="0" fontId="9" fillId="0" borderId="15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9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0" fillId="0" borderId="27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 wrapText="1"/>
    </xf>
    <xf numFmtId="10" fontId="9" fillId="0" borderId="15" xfId="0" applyNumberFormat="1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right" vertical="center" wrapText="1"/>
    </xf>
    <xf numFmtId="0" fontId="1" fillId="3" borderId="29" xfId="0" applyFont="1" applyFill="1" applyBorder="1" applyAlignment="1">
      <alignment horizontal="right" vertical="center" wrapText="1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0" fontId="9" fillId="0" borderId="15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il 1" xfId="1"/>
  </cellStyles>
  <dxfs count="7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715805</xdr:colOff>
      <xdr:row>34</xdr:row>
      <xdr:rowOff>122397</xdr:rowOff>
    </xdr:from>
    <xdr:to>
      <xdr:col>8</xdr:col>
      <xdr:colOff>1160464</xdr:colOff>
      <xdr:row>35</xdr:row>
      <xdr:rowOff>115838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4274" y="12754928"/>
          <a:ext cx="1682909" cy="350629"/>
        </a:xfrm>
        <a:prstGeom prst="rect">
          <a:avLst/>
        </a:prstGeom>
      </xdr:spPr>
    </xdr:pic>
    <xdr:clientData/>
  </xdr:twoCellAnchor>
  <xdr:twoCellAnchor editAs="oneCell">
    <xdr:from>
      <xdr:col>8</xdr:col>
      <xdr:colOff>31749</xdr:colOff>
      <xdr:row>0</xdr:row>
      <xdr:rowOff>15875</xdr:rowOff>
    </xdr:from>
    <xdr:to>
      <xdr:col>8</xdr:col>
      <xdr:colOff>1111250</xdr:colOff>
      <xdr:row>3</xdr:row>
      <xdr:rowOff>57560</xdr:rowOff>
    </xdr:to>
    <xdr:pic>
      <xdr:nvPicPr>
        <xdr:cNvPr id="4" name="Grafik 3" descr="C:\Users\bauer\AppData\Local\Microsoft\Windows\INetCache\Content.Word\Tierschutzlabel.jpg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67" t="11258" b="7947"/>
        <a:stretch/>
      </xdr:blipFill>
      <xdr:spPr bwMode="auto">
        <a:xfrm>
          <a:off x="8064499" y="15875"/>
          <a:ext cx="1079501" cy="5814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703898</xdr:colOff>
      <xdr:row>19</xdr:row>
      <xdr:rowOff>15240</xdr:rowOff>
    </xdr:from>
    <xdr:ext cx="1682909" cy="350629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2836" y="6277928"/>
          <a:ext cx="1682909" cy="350629"/>
        </a:xfrm>
        <a:prstGeom prst="rect">
          <a:avLst/>
        </a:prstGeom>
      </xdr:spPr>
    </xdr:pic>
    <xdr:clientData/>
  </xdr:oneCellAnchor>
  <xdr:oneCellAnchor>
    <xdr:from>
      <xdr:col>17</xdr:col>
      <xdr:colOff>31750</xdr:colOff>
      <xdr:row>0</xdr:row>
      <xdr:rowOff>47625</xdr:rowOff>
    </xdr:from>
    <xdr:ext cx="1079500" cy="577763"/>
    <xdr:pic>
      <xdr:nvPicPr>
        <xdr:cNvPr id="6" name="Grafik 5" descr="C:\Users\bauer\AppData\Local\Microsoft\Windows\INetCache\Content.Word\Tierschutzlabel.jpg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67" t="11258" b="7947"/>
        <a:stretch/>
      </xdr:blipFill>
      <xdr:spPr bwMode="auto">
        <a:xfrm>
          <a:off x="16891000" y="47625"/>
          <a:ext cx="1079500" cy="57776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16</xdr:col>
      <xdr:colOff>703898</xdr:colOff>
      <xdr:row>19</xdr:row>
      <xdr:rowOff>15240</xdr:rowOff>
    </xdr:from>
    <xdr:ext cx="1682909" cy="350629"/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2367" y="6230303"/>
          <a:ext cx="1682909" cy="350629"/>
        </a:xfrm>
        <a:prstGeom prst="rect">
          <a:avLst/>
        </a:prstGeom>
      </xdr:spPr>
    </xdr:pic>
    <xdr:clientData/>
  </xdr:oneCellAnchor>
  <xdr:oneCellAnchor>
    <xdr:from>
      <xdr:col>16</xdr:col>
      <xdr:colOff>715805</xdr:colOff>
      <xdr:row>34</xdr:row>
      <xdr:rowOff>122397</xdr:rowOff>
    </xdr:from>
    <xdr:ext cx="1682909" cy="350629"/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4274" y="12754928"/>
          <a:ext cx="1682909" cy="3506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45"/>
  <sheetViews>
    <sheetView tabSelected="1" view="pageBreakPreview" zoomScale="60" zoomScaleNormal="80" workbookViewId="0">
      <selection activeCell="E17" sqref="E17"/>
    </sheetView>
  </sheetViews>
  <sheetFormatPr baseColWidth="10" defaultRowHeight="15" x14ac:dyDescent="0.25"/>
  <cols>
    <col min="1" max="1" width="22.28515625" customWidth="1"/>
    <col min="2" max="2" width="13.42578125" customWidth="1"/>
    <col min="3" max="3" width="12.7109375" customWidth="1"/>
    <col min="4" max="4" width="13" customWidth="1"/>
    <col min="5" max="5" width="12.85546875" customWidth="1"/>
    <col min="6" max="6" width="13.85546875" customWidth="1"/>
    <col min="7" max="7" width="13.7109375" customWidth="1"/>
    <col min="8" max="8" width="18.5703125" customWidth="1"/>
    <col min="9" max="9" width="17.85546875" customWidth="1"/>
    <col min="10" max="10" width="22.42578125" customWidth="1"/>
    <col min="11" max="11" width="12.5703125" customWidth="1"/>
    <col min="12" max="12" width="13.28515625" customWidth="1"/>
    <col min="13" max="13" width="13.42578125" customWidth="1"/>
    <col min="17" max="17" width="18.5703125" customWidth="1"/>
    <col min="18" max="18" width="17.85546875" customWidth="1"/>
  </cols>
  <sheetData>
    <row r="1" spans="1:216" ht="15" customHeight="1" x14ac:dyDescent="0.25">
      <c r="A1" s="145" t="s">
        <v>65</v>
      </c>
      <c r="B1" s="145"/>
      <c r="C1" s="145"/>
      <c r="D1" s="145"/>
      <c r="E1" s="145"/>
      <c r="F1" s="145"/>
      <c r="G1" s="145"/>
      <c r="H1" s="145"/>
      <c r="I1" s="145"/>
      <c r="J1" s="145" t="s">
        <v>65</v>
      </c>
      <c r="K1" s="145"/>
      <c r="L1" s="145"/>
      <c r="M1" s="145"/>
      <c r="N1" s="145"/>
      <c r="O1" s="145"/>
      <c r="P1" s="145"/>
      <c r="Q1" s="145"/>
      <c r="R1" s="145"/>
    </row>
    <row r="2" spans="1:216" ht="15" customHeigh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216" ht="12" customHeight="1" x14ac:dyDescent="0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216" ht="8.25" customHeight="1" thickBot="1" x14ac:dyDescent="0.3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216" ht="15" customHeight="1" x14ac:dyDescent="0.25">
      <c r="A5" s="176" t="s">
        <v>0</v>
      </c>
      <c r="B5" s="168"/>
      <c r="C5" s="169"/>
      <c r="D5" s="169"/>
      <c r="E5" s="169"/>
      <c r="F5" s="170"/>
      <c r="G5" s="164" t="s">
        <v>2</v>
      </c>
      <c r="H5" s="168"/>
      <c r="I5" s="170"/>
      <c r="J5" s="147" t="s">
        <v>55</v>
      </c>
      <c r="K5" s="148"/>
      <c r="L5" s="148"/>
      <c r="M5" s="148"/>
      <c r="N5" s="148"/>
      <c r="O5" s="148"/>
      <c r="P5" s="148"/>
      <c r="Q5" s="148"/>
      <c r="R5" s="149"/>
    </row>
    <row r="6" spans="1:216" ht="21" customHeight="1" thickBot="1" x14ac:dyDescent="0.3">
      <c r="A6" s="177"/>
      <c r="B6" s="171"/>
      <c r="C6" s="172"/>
      <c r="D6" s="172"/>
      <c r="E6" s="172"/>
      <c r="F6" s="173"/>
      <c r="G6" s="165"/>
      <c r="H6" s="171"/>
      <c r="I6" s="174"/>
      <c r="J6" s="150"/>
      <c r="K6" s="151"/>
      <c r="L6" s="151"/>
      <c r="M6" s="151"/>
      <c r="N6" s="151"/>
      <c r="O6" s="151"/>
      <c r="P6" s="151"/>
      <c r="Q6" s="151"/>
      <c r="R6" s="152"/>
    </row>
    <row r="7" spans="1:216" ht="37.5" customHeight="1" thickBot="1" x14ac:dyDescent="0.3">
      <c r="A7" s="83" t="s">
        <v>40</v>
      </c>
      <c r="B7" s="108">
        <v>0</v>
      </c>
      <c r="C7" s="166" t="s">
        <v>41</v>
      </c>
      <c r="D7" s="167"/>
      <c r="E7" s="109">
        <v>0</v>
      </c>
      <c r="F7" s="166" t="s">
        <v>51</v>
      </c>
      <c r="G7" s="175"/>
      <c r="H7" s="175"/>
      <c r="I7" s="69">
        <f>SUM(B7+E7)</f>
        <v>0</v>
      </c>
      <c r="J7" s="153" t="s">
        <v>64</v>
      </c>
      <c r="K7" s="154"/>
      <c r="L7" s="154"/>
      <c r="M7" s="155"/>
      <c r="N7" s="110"/>
      <c r="O7" s="156" t="s">
        <v>56</v>
      </c>
      <c r="P7" s="157"/>
      <c r="Q7" s="158"/>
      <c r="R7" s="159"/>
    </row>
    <row r="8" spans="1:216" ht="9" customHeight="1" thickBot="1" x14ac:dyDescent="0.3">
      <c r="A8" s="67"/>
      <c r="B8" s="57"/>
      <c r="C8" s="68"/>
      <c r="D8" s="68"/>
      <c r="E8" s="55"/>
      <c r="F8" s="67"/>
      <c r="G8" s="67"/>
      <c r="H8" s="57"/>
      <c r="I8" s="57"/>
      <c r="J8" s="55"/>
      <c r="K8" s="56"/>
      <c r="L8" s="56"/>
      <c r="M8" s="26"/>
    </row>
    <row r="9" spans="1:216" s="62" customFormat="1" ht="17.25" customHeight="1" thickBot="1" x14ac:dyDescent="0.45">
      <c r="A9" s="71" t="s">
        <v>42</v>
      </c>
      <c r="B9" s="71"/>
      <c r="C9" s="64"/>
      <c r="D9" s="70"/>
      <c r="E9" s="61"/>
      <c r="F9" s="63"/>
      <c r="G9" s="64"/>
      <c r="H9" s="65"/>
      <c r="I9" s="66"/>
      <c r="J9" s="130" t="s">
        <v>57</v>
      </c>
      <c r="K9" s="131"/>
      <c r="L9" s="131"/>
      <c r="M9" s="131"/>
      <c r="N9" s="132"/>
      <c r="O9" s="133"/>
      <c r="P9" s="133"/>
      <c r="Q9" s="133"/>
      <c r="R9" s="134"/>
    </row>
    <row r="10" spans="1:216" ht="62.25" customHeight="1" thickBot="1" x14ac:dyDescent="0.3">
      <c r="A10" s="27" t="s">
        <v>3</v>
      </c>
      <c r="B10" s="28" t="s">
        <v>43</v>
      </c>
      <c r="C10" s="30" t="s">
        <v>44</v>
      </c>
      <c r="D10" s="30" t="s">
        <v>45</v>
      </c>
      <c r="E10" s="29" t="s">
        <v>46</v>
      </c>
      <c r="F10" s="30" t="s">
        <v>38</v>
      </c>
      <c r="G10" s="30" t="s">
        <v>16</v>
      </c>
      <c r="H10" s="58" t="s">
        <v>47</v>
      </c>
      <c r="I10" s="98" t="s">
        <v>15</v>
      </c>
      <c r="J10" s="84" t="s">
        <v>3</v>
      </c>
      <c r="K10" s="85" t="s">
        <v>43</v>
      </c>
      <c r="L10" s="86" t="s">
        <v>44</v>
      </c>
      <c r="M10" s="86" t="s">
        <v>45</v>
      </c>
      <c r="N10" s="87" t="s">
        <v>46</v>
      </c>
      <c r="O10" s="86" t="s">
        <v>38</v>
      </c>
      <c r="P10" s="86" t="s">
        <v>16</v>
      </c>
      <c r="Q10" s="88" t="s">
        <v>47</v>
      </c>
      <c r="R10" s="100" t="s">
        <v>15</v>
      </c>
    </row>
    <row r="11" spans="1:216" s="13" customFormat="1" ht="30" customHeight="1" thickTop="1" x14ac:dyDescent="0.25">
      <c r="A11" s="52" t="s">
        <v>48</v>
      </c>
      <c r="B11" s="104">
        <v>0</v>
      </c>
      <c r="C11" s="104">
        <v>0</v>
      </c>
      <c r="D11" s="104">
        <v>0</v>
      </c>
      <c r="E11" s="105">
        <v>0</v>
      </c>
      <c r="F11" s="35">
        <f t="shared" ref="F11:F19" si="0">SUM(C11+E11)</f>
        <v>0</v>
      </c>
      <c r="G11" s="33" t="s">
        <v>37</v>
      </c>
      <c r="H11" s="36" t="e">
        <f>F11/I7</f>
        <v>#DIV/0!</v>
      </c>
      <c r="I11" s="38" t="e">
        <f>IF(H11&gt;=0.1,"Nein","Ja")</f>
        <v>#DIV/0!</v>
      </c>
      <c r="J11" s="94" t="s">
        <v>48</v>
      </c>
      <c r="K11" s="104">
        <v>0</v>
      </c>
      <c r="L11" s="104">
        <v>0</v>
      </c>
      <c r="M11" s="104">
        <v>0</v>
      </c>
      <c r="N11" s="105">
        <v>0</v>
      </c>
      <c r="O11" s="35">
        <f t="shared" ref="O11" si="1">SUM(L11+N11)</f>
        <v>0</v>
      </c>
      <c r="P11" s="33" t="s">
        <v>37</v>
      </c>
      <c r="Q11" s="36" t="e">
        <f>O11/N7</f>
        <v>#DIV/0!</v>
      </c>
      <c r="R11" s="38" t="e">
        <f>IF(Q11&gt;=0.1,"Nein","Ja")</f>
        <v>#DIV/0!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</row>
    <row r="12" spans="1:216" s="13" customFormat="1" ht="30" customHeight="1" x14ac:dyDescent="0.25">
      <c r="A12" s="52" t="s">
        <v>49</v>
      </c>
      <c r="B12" s="104">
        <f>B11</f>
        <v>0</v>
      </c>
      <c r="C12" s="104"/>
      <c r="D12" s="104">
        <f>D11</f>
        <v>0</v>
      </c>
      <c r="E12" s="105"/>
      <c r="F12" s="35">
        <f>SUM(C12+E12)</f>
        <v>0</v>
      </c>
      <c r="G12" s="34" t="s">
        <v>19</v>
      </c>
      <c r="H12" s="36" t="e">
        <f>(F12/I7)</f>
        <v>#DIV/0!</v>
      </c>
      <c r="I12" s="36" t="e">
        <f>IF(H12&gt;0.1,"Nein","Ja")</f>
        <v>#DIV/0!</v>
      </c>
      <c r="J12" s="94" t="s">
        <v>49</v>
      </c>
      <c r="K12" s="104">
        <f>K11</f>
        <v>0</v>
      </c>
      <c r="L12" s="104"/>
      <c r="M12" s="104">
        <f>M11</f>
        <v>0</v>
      </c>
      <c r="N12" s="105"/>
      <c r="O12" s="35">
        <f>SUM(L12+N12)</f>
        <v>0</v>
      </c>
      <c r="P12" s="34" t="s">
        <v>19</v>
      </c>
      <c r="Q12" s="36" t="e">
        <f>(O12/N7)</f>
        <v>#DIV/0!</v>
      </c>
      <c r="R12" s="36" t="e">
        <f>IF(Q12&gt;0.1,"Nein","Ja")</f>
        <v>#DIV/0!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</row>
    <row r="13" spans="1:216" s="13" customFormat="1" ht="30" customHeight="1" x14ac:dyDescent="0.25">
      <c r="A13" s="53" t="s">
        <v>9</v>
      </c>
      <c r="B13" s="106"/>
      <c r="C13" s="106"/>
      <c r="D13" s="106"/>
      <c r="E13" s="107"/>
      <c r="F13" s="35">
        <f t="shared" si="0"/>
        <v>0</v>
      </c>
      <c r="G13" s="34" t="s">
        <v>19</v>
      </c>
      <c r="H13" s="38" t="e">
        <f>F13/I7</f>
        <v>#DIV/0!</v>
      </c>
      <c r="I13" s="38" t="e">
        <f>IF(H13&gt;0.1,"Nein","Ja")</f>
        <v>#DIV/0!</v>
      </c>
      <c r="J13" s="95" t="s">
        <v>9</v>
      </c>
      <c r="K13" s="106"/>
      <c r="L13" s="106"/>
      <c r="M13" s="106"/>
      <c r="N13" s="107"/>
      <c r="O13" s="35">
        <f t="shared" ref="O13" si="2">SUM(L13+N13)</f>
        <v>0</v>
      </c>
      <c r="P13" s="34" t="s">
        <v>19</v>
      </c>
      <c r="Q13" s="38" t="e">
        <f>O13/N7</f>
        <v>#DIV/0!</v>
      </c>
      <c r="R13" s="38" t="e">
        <f>IF(Q13&gt;0.1,"Nein","Ja")</f>
        <v>#DIV/0!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</row>
    <row r="14" spans="1:216" s="13" customFormat="1" ht="30" customHeight="1" x14ac:dyDescent="0.25">
      <c r="A14" s="54" t="s">
        <v>13</v>
      </c>
      <c r="B14" s="106"/>
      <c r="C14" s="106"/>
      <c r="D14" s="106"/>
      <c r="E14" s="107"/>
      <c r="F14" s="35">
        <f t="shared" si="0"/>
        <v>0</v>
      </c>
      <c r="G14" s="34" t="s">
        <v>19</v>
      </c>
      <c r="H14" s="38" t="e">
        <f>F14/I7</f>
        <v>#DIV/0!</v>
      </c>
      <c r="I14" s="38" t="e">
        <f>IF(H14&gt;=0.1,"Nein","ja")</f>
        <v>#DIV/0!</v>
      </c>
      <c r="J14" s="95" t="s">
        <v>10</v>
      </c>
      <c r="K14" s="106"/>
      <c r="L14" s="106"/>
      <c r="M14" s="106"/>
      <c r="N14" s="107"/>
      <c r="O14" s="35">
        <f>SUM(L14+N14)</f>
        <v>0</v>
      </c>
      <c r="P14" s="34" t="s">
        <v>20</v>
      </c>
      <c r="Q14" s="38" t="e">
        <f>O14/N7</f>
        <v>#DIV/0!</v>
      </c>
      <c r="R14" s="38" t="e">
        <f>IF(Q14&gt;=0.15,"Nein","Ja")</f>
        <v>#DIV/0!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</row>
    <row r="15" spans="1:216" s="13" customFormat="1" ht="30" customHeight="1" x14ac:dyDescent="0.25">
      <c r="A15" s="53" t="s">
        <v>10</v>
      </c>
      <c r="B15" s="106"/>
      <c r="C15" s="106"/>
      <c r="D15" s="106"/>
      <c r="E15" s="107"/>
      <c r="F15" s="35">
        <f t="shared" si="0"/>
        <v>0</v>
      </c>
      <c r="G15" s="34" t="s">
        <v>20</v>
      </c>
      <c r="H15" s="38" t="e">
        <f>F15/I7</f>
        <v>#DIV/0!</v>
      </c>
      <c r="I15" s="38" t="e">
        <f>IF(H15&gt;=0.15,"Nein","Ja")</f>
        <v>#DIV/0!</v>
      </c>
      <c r="J15" s="95" t="s">
        <v>11</v>
      </c>
      <c r="K15" s="106"/>
      <c r="L15" s="106"/>
      <c r="M15" s="106"/>
      <c r="N15" s="107"/>
      <c r="O15" s="35">
        <f>SUM(L15+N15)</f>
        <v>0</v>
      </c>
      <c r="P15" s="34" t="s">
        <v>19</v>
      </c>
      <c r="Q15" s="38" t="e">
        <f>O15/N7</f>
        <v>#DIV/0!</v>
      </c>
      <c r="R15" s="38" t="e">
        <f>IF(Q15&gt;=0.1,"Nein","Ja")</f>
        <v>#DIV/0!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</row>
    <row r="16" spans="1:216" s="13" customFormat="1" ht="30" customHeight="1" x14ac:dyDescent="0.25">
      <c r="A16" s="53" t="s">
        <v>11</v>
      </c>
      <c r="B16" s="106"/>
      <c r="C16" s="106"/>
      <c r="D16" s="106"/>
      <c r="E16" s="107"/>
      <c r="F16" s="35">
        <f t="shared" si="0"/>
        <v>0</v>
      </c>
      <c r="G16" s="34" t="s">
        <v>19</v>
      </c>
      <c r="H16" s="38" t="e">
        <f>F16/I7</f>
        <v>#DIV/0!</v>
      </c>
      <c r="I16" s="38" t="e">
        <f>IF(H16&gt;=0.1,"Nein","Ja")</f>
        <v>#DIV/0!</v>
      </c>
      <c r="J16" s="95" t="s">
        <v>12</v>
      </c>
      <c r="K16" s="106"/>
      <c r="L16" s="106"/>
      <c r="M16" s="106"/>
      <c r="N16" s="107"/>
      <c r="O16" s="35">
        <f>SUM(L16+N16)</f>
        <v>0</v>
      </c>
      <c r="P16" s="34" t="s">
        <v>20</v>
      </c>
      <c r="Q16" s="38" t="e">
        <f>O16/N7</f>
        <v>#DIV/0!</v>
      </c>
      <c r="R16" s="38" t="e">
        <f>IF(Q16&gt;=0.15,"Nein","Ja")</f>
        <v>#DIV/0!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</row>
    <row r="17" spans="1:216" s="13" customFormat="1" ht="30" customHeight="1" x14ac:dyDescent="0.25">
      <c r="A17" s="53" t="s">
        <v>12</v>
      </c>
      <c r="B17" s="106"/>
      <c r="C17" s="106"/>
      <c r="D17" s="106"/>
      <c r="E17" s="107"/>
      <c r="F17" s="35">
        <f t="shared" si="0"/>
        <v>0</v>
      </c>
      <c r="G17" s="34" t="s">
        <v>20</v>
      </c>
      <c r="H17" s="38" t="e">
        <f>F17/I7</f>
        <v>#DIV/0!</v>
      </c>
      <c r="I17" s="38" t="e">
        <f>IF(H17&gt;=0.15,"Nein","Ja")</f>
        <v>#DIV/0!</v>
      </c>
      <c r="J17" s="96" t="s">
        <v>14</v>
      </c>
      <c r="K17" s="111"/>
      <c r="L17" s="111"/>
      <c r="M17" s="111"/>
      <c r="N17" s="112"/>
      <c r="O17" s="91">
        <f>SUM(L17+N17)</f>
        <v>0</v>
      </c>
      <c r="P17" s="89" t="s">
        <v>21</v>
      </c>
      <c r="Q17" s="90" t="e">
        <f>O17/N7</f>
        <v>#DIV/0!</v>
      </c>
      <c r="R17" s="90" t="e">
        <f>IF(Q17&gt;=0.05,"Nein","Ja")</f>
        <v>#DIV/0!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</row>
    <row r="18" spans="1:216" s="13" customFormat="1" ht="30" customHeight="1" x14ac:dyDescent="0.25">
      <c r="A18" s="54" t="s">
        <v>14</v>
      </c>
      <c r="B18" s="106"/>
      <c r="C18" s="106"/>
      <c r="D18" s="106"/>
      <c r="E18" s="107"/>
      <c r="F18" s="35">
        <f t="shared" si="0"/>
        <v>0</v>
      </c>
      <c r="G18" s="34" t="s">
        <v>21</v>
      </c>
      <c r="H18" s="38" t="e">
        <f>F18/I7</f>
        <v>#DIV/0!</v>
      </c>
      <c r="I18" s="38" t="e">
        <f>IF(H18&gt;=0.05,"Nein","Ja")</f>
        <v>#DIV/0!</v>
      </c>
      <c r="J18" s="97" t="s">
        <v>58</v>
      </c>
      <c r="K18" s="113"/>
      <c r="L18" s="113"/>
      <c r="M18" s="113"/>
      <c r="N18" s="113"/>
      <c r="P18" s="37" t="s">
        <v>23</v>
      </c>
      <c r="Q18" s="37" t="e">
        <f>O18/N7</f>
        <v>#DIV/0!</v>
      </c>
      <c r="R18" s="13" t="e">
        <f>IF(Q18&gt;=0.6,"Nein","Ja")</f>
        <v>#DIV/0!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</row>
    <row r="19" spans="1:216" s="13" customFormat="1" ht="30" customHeight="1" x14ac:dyDescent="0.25">
      <c r="A19" s="54" t="s">
        <v>50</v>
      </c>
      <c r="B19" s="106"/>
      <c r="C19" s="106"/>
      <c r="D19" s="106"/>
      <c r="E19" s="107"/>
      <c r="F19" s="92">
        <f t="shared" si="0"/>
        <v>0</v>
      </c>
      <c r="G19" s="93" t="s">
        <v>19</v>
      </c>
      <c r="H19" s="99" t="e">
        <f>F19/I7</f>
        <v>#DIV/0!</v>
      </c>
      <c r="I19" s="38" t="e">
        <f>IF(H19&gt;=0.1,"Nein","Ja")</f>
        <v>#DIV/0!</v>
      </c>
      <c r="J19" s="60" t="s">
        <v>59</v>
      </c>
      <c r="K19" s="135" t="s">
        <v>63</v>
      </c>
      <c r="L19" s="135"/>
      <c r="M19" s="135"/>
      <c r="N19" s="135"/>
      <c r="O19" s="114"/>
      <c r="P19" s="93" t="s">
        <v>62</v>
      </c>
      <c r="Q19" s="79"/>
      <c r="R19" s="38" t="str">
        <f>IF(O19&gt;=70,"Ja","Nein")</f>
        <v>Nein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</row>
    <row r="20" spans="1:216" s="9" customFormat="1" ht="30" customHeight="1" x14ac:dyDescent="0.25">
      <c r="A20" s="16" t="s">
        <v>1</v>
      </c>
      <c r="B20" s="16"/>
      <c r="C20" s="17"/>
      <c r="D20" s="72"/>
      <c r="E20" s="73"/>
      <c r="F20" s="74"/>
      <c r="H20" s="103" t="s">
        <v>66</v>
      </c>
      <c r="I20" s="59"/>
      <c r="J20" s="16" t="s">
        <v>1</v>
      </c>
      <c r="K20" s="16"/>
      <c r="L20" s="17"/>
      <c r="M20" s="72"/>
      <c r="N20" s="73"/>
      <c r="O20" s="74"/>
      <c r="P20" s="75"/>
      <c r="Q20" s="102" t="s">
        <v>67</v>
      </c>
      <c r="R20" s="59"/>
    </row>
    <row r="21" spans="1:216" s="9" customFormat="1" ht="51" customHeight="1" x14ac:dyDescent="0.25">
      <c r="A21" s="80" t="s">
        <v>3</v>
      </c>
      <c r="B21" s="136" t="s">
        <v>22</v>
      </c>
      <c r="C21" s="137"/>
      <c r="D21" s="137"/>
      <c r="E21" s="31"/>
      <c r="F21" s="32"/>
      <c r="G21" s="39" t="s">
        <v>16</v>
      </c>
      <c r="H21" s="43" t="s">
        <v>29</v>
      </c>
      <c r="I21" s="43" t="s">
        <v>15</v>
      </c>
      <c r="J21" s="80" t="s">
        <v>3</v>
      </c>
      <c r="K21" s="136" t="s">
        <v>22</v>
      </c>
      <c r="L21" s="137"/>
      <c r="M21" s="137"/>
      <c r="N21" s="31"/>
      <c r="O21" s="32"/>
      <c r="P21" s="39" t="s">
        <v>16</v>
      </c>
      <c r="Q21" s="43" t="s">
        <v>29</v>
      </c>
      <c r="R21" s="43" t="s">
        <v>15</v>
      </c>
    </row>
    <row r="22" spans="1:216" ht="27" customHeight="1" x14ac:dyDescent="0.25">
      <c r="A22" s="124" t="s">
        <v>4</v>
      </c>
      <c r="B22" s="140" t="s">
        <v>17</v>
      </c>
      <c r="C22" s="141"/>
      <c r="D22" s="115"/>
      <c r="E22" s="138"/>
      <c r="F22" s="139"/>
      <c r="G22" s="76" t="s">
        <v>53</v>
      </c>
      <c r="H22" s="79"/>
      <c r="I22" s="40" t="str">
        <f>IF(D22&gt;=0.5,"Nein","Ja")</f>
        <v>Ja</v>
      </c>
      <c r="J22" s="124" t="s">
        <v>4</v>
      </c>
      <c r="K22" s="140" t="s">
        <v>17</v>
      </c>
      <c r="L22" s="141"/>
      <c r="M22" s="115"/>
      <c r="N22" s="138"/>
      <c r="O22" s="139"/>
      <c r="P22" s="76" t="s">
        <v>53</v>
      </c>
      <c r="Q22" s="79"/>
      <c r="R22" s="40" t="str">
        <f>IF(M22&gt;=0.5,"Nein","Ja")</f>
        <v>Ja</v>
      </c>
      <c r="S22" s="6"/>
    </row>
    <row r="23" spans="1:216" ht="27" customHeight="1" x14ac:dyDescent="0.25">
      <c r="A23" s="124"/>
      <c r="B23" s="140" t="s">
        <v>18</v>
      </c>
      <c r="C23" s="141"/>
      <c r="D23" s="115"/>
      <c r="E23" s="138"/>
      <c r="F23" s="139"/>
      <c r="G23" s="77" t="s">
        <v>24</v>
      </c>
      <c r="H23" s="78"/>
      <c r="I23" s="40" t="str">
        <f>IF(D23&gt;=0.15,"Nein","Ja")</f>
        <v>Ja</v>
      </c>
      <c r="J23" s="124"/>
      <c r="K23" s="140" t="s">
        <v>18</v>
      </c>
      <c r="L23" s="141"/>
      <c r="M23" s="115"/>
      <c r="N23" s="138"/>
      <c r="O23" s="139"/>
      <c r="P23" s="77" t="s">
        <v>24</v>
      </c>
      <c r="Q23" s="78"/>
      <c r="R23" s="40" t="str">
        <f>IF(M23&gt;=0.15,"Nein","Ja")</f>
        <v>Ja</v>
      </c>
      <c r="S23" s="6"/>
    </row>
    <row r="24" spans="1:216" ht="27" customHeight="1" x14ac:dyDescent="0.25">
      <c r="A24" s="124" t="s">
        <v>5</v>
      </c>
      <c r="B24" s="140" t="s">
        <v>60</v>
      </c>
      <c r="C24" s="141"/>
      <c r="D24" s="116"/>
      <c r="E24" s="138"/>
      <c r="F24" s="139"/>
      <c r="G24" s="41" t="s">
        <v>23</v>
      </c>
      <c r="H24" s="178"/>
      <c r="I24" s="40" t="str">
        <f>IF(H24&gt;=0.06,"Nein","Ja")</f>
        <v>Ja</v>
      </c>
      <c r="J24" s="124" t="s">
        <v>5</v>
      </c>
      <c r="K24" s="140" t="s">
        <v>60</v>
      </c>
      <c r="L24" s="141"/>
      <c r="M24" s="116"/>
      <c r="N24" s="138"/>
      <c r="O24" s="139"/>
      <c r="P24" s="41" t="s">
        <v>23</v>
      </c>
      <c r="Q24" s="119"/>
      <c r="R24" s="40" t="str">
        <f>IF(Q24&gt;=0.06,"Nein","Ja")</f>
        <v>Ja</v>
      </c>
      <c r="S24" s="2"/>
    </row>
    <row r="25" spans="1:216" ht="27" customHeight="1" x14ac:dyDescent="0.25">
      <c r="A25" s="124"/>
      <c r="B25" s="140" t="s">
        <v>61</v>
      </c>
      <c r="C25" s="141"/>
      <c r="D25" s="116"/>
      <c r="E25" s="78"/>
      <c r="F25" s="78"/>
      <c r="G25" s="40" t="s">
        <v>25</v>
      </c>
      <c r="H25" s="178"/>
      <c r="I25" s="40" t="str">
        <f>IF(H25&gt;=0.25,"Nein","Ja")</f>
        <v>Ja</v>
      </c>
      <c r="J25" s="124"/>
      <c r="K25" s="140" t="s">
        <v>61</v>
      </c>
      <c r="L25" s="141"/>
      <c r="M25" s="116"/>
      <c r="N25" s="78"/>
      <c r="O25" s="78"/>
      <c r="P25" s="40" t="s">
        <v>25</v>
      </c>
      <c r="Q25" s="119"/>
      <c r="R25" s="40" t="str">
        <f>IF(Q25&gt;=0.25,"Nein","Ja")</f>
        <v>Ja</v>
      </c>
      <c r="S25" s="2"/>
    </row>
    <row r="26" spans="1:216" ht="27.75" customHeight="1" x14ac:dyDescent="0.25">
      <c r="A26" s="124" t="s">
        <v>6</v>
      </c>
      <c r="B26" s="122" t="s">
        <v>26</v>
      </c>
      <c r="C26" s="123"/>
      <c r="D26" s="117"/>
      <c r="E26" s="142" t="s">
        <v>28</v>
      </c>
      <c r="F26" s="127">
        <f>SUM(D26:D28)</f>
        <v>0</v>
      </c>
      <c r="G26" s="162" t="s">
        <v>21</v>
      </c>
      <c r="H26" s="163" t="e">
        <f>F26/I7</f>
        <v>#DIV/0!</v>
      </c>
      <c r="I26" s="121" t="e">
        <f>IF(H26&gt;=0.05,"Nein","Ja")</f>
        <v>#DIV/0!</v>
      </c>
      <c r="J26" s="124" t="s">
        <v>6</v>
      </c>
      <c r="K26" s="122" t="s">
        <v>26</v>
      </c>
      <c r="L26" s="123"/>
      <c r="M26" s="117"/>
      <c r="N26" s="142" t="s">
        <v>28</v>
      </c>
      <c r="O26" s="127">
        <f>SUM(M26,M27,M28)</f>
        <v>0</v>
      </c>
      <c r="P26" s="162" t="s">
        <v>21</v>
      </c>
      <c r="Q26" s="163" t="e">
        <f>O26/R7</f>
        <v>#DIV/0!</v>
      </c>
      <c r="R26" s="121" t="e">
        <f>IF(Q26&gt;=0.05,"Nein","Ja")</f>
        <v>#DIV/0!</v>
      </c>
      <c r="S26" s="2"/>
    </row>
    <row r="27" spans="1:216" ht="27.75" customHeight="1" x14ac:dyDescent="0.25">
      <c r="A27" s="124"/>
      <c r="B27" s="122" t="s">
        <v>39</v>
      </c>
      <c r="C27" s="123"/>
      <c r="D27" s="117"/>
      <c r="E27" s="143"/>
      <c r="F27" s="144"/>
      <c r="G27" s="162"/>
      <c r="H27" s="163"/>
      <c r="I27" s="121"/>
      <c r="J27" s="124"/>
      <c r="K27" s="122" t="s">
        <v>39</v>
      </c>
      <c r="L27" s="123"/>
      <c r="M27" s="117"/>
      <c r="N27" s="143"/>
      <c r="O27" s="144"/>
      <c r="P27" s="162"/>
      <c r="Q27" s="163"/>
      <c r="R27" s="121"/>
      <c r="S27" s="2"/>
    </row>
    <row r="28" spans="1:216" ht="27.75" customHeight="1" x14ac:dyDescent="0.25">
      <c r="A28" s="124"/>
      <c r="B28" s="122" t="s">
        <v>27</v>
      </c>
      <c r="C28" s="123"/>
      <c r="D28" s="117"/>
      <c r="E28" s="126"/>
      <c r="F28" s="128"/>
      <c r="G28" s="162"/>
      <c r="H28" s="163"/>
      <c r="I28" s="121"/>
      <c r="J28" s="124"/>
      <c r="K28" s="122" t="s">
        <v>27</v>
      </c>
      <c r="L28" s="123"/>
      <c r="M28" s="117"/>
      <c r="N28" s="126"/>
      <c r="O28" s="128"/>
      <c r="P28" s="162"/>
      <c r="Q28" s="163"/>
      <c r="R28" s="121"/>
      <c r="S28" s="2"/>
    </row>
    <row r="29" spans="1:216" ht="27" customHeight="1" x14ac:dyDescent="0.25">
      <c r="A29" s="81" t="s">
        <v>33</v>
      </c>
      <c r="B29" s="122" t="s">
        <v>34</v>
      </c>
      <c r="C29" s="123"/>
      <c r="D29" s="118"/>
      <c r="E29" s="138"/>
      <c r="F29" s="139"/>
      <c r="G29" s="45" t="s">
        <v>19</v>
      </c>
      <c r="H29" s="42" t="e">
        <f>D29/I7</f>
        <v>#DIV/0!</v>
      </c>
      <c r="I29" s="44" t="e">
        <f>IF(H29&gt;=0.1,"Nein","Ja")</f>
        <v>#DIV/0!</v>
      </c>
      <c r="J29" s="81" t="s">
        <v>33</v>
      </c>
      <c r="K29" s="122" t="s">
        <v>34</v>
      </c>
      <c r="L29" s="123"/>
      <c r="M29" s="118"/>
      <c r="N29" s="138"/>
      <c r="O29" s="139"/>
      <c r="P29" s="51" t="s">
        <v>19</v>
      </c>
      <c r="Q29" s="50" t="e">
        <f>M29/R7</f>
        <v>#DIV/0!</v>
      </c>
      <c r="R29" s="49" t="e">
        <f>IF(Q29&gt;=0.1,"Nein","Ja")</f>
        <v>#DIV/0!</v>
      </c>
      <c r="S29" s="2"/>
    </row>
    <row r="30" spans="1:216" ht="27" customHeight="1" x14ac:dyDescent="0.25">
      <c r="A30" s="124" t="s">
        <v>7</v>
      </c>
      <c r="B30" s="160" t="s">
        <v>30</v>
      </c>
      <c r="C30" s="161"/>
      <c r="D30" s="117"/>
      <c r="E30" s="142" t="s">
        <v>32</v>
      </c>
      <c r="F30" s="127">
        <f>SUM(D30:D31)</f>
        <v>0</v>
      </c>
      <c r="G30" s="129" t="s">
        <v>19</v>
      </c>
      <c r="H30" s="120" t="e">
        <f>F30/I7</f>
        <v>#DIV/0!</v>
      </c>
      <c r="I30" s="121" t="e">
        <f>IF(H30&gt;=0.1,"Nein","Ja")</f>
        <v>#DIV/0!</v>
      </c>
      <c r="J30" s="124" t="s">
        <v>7</v>
      </c>
      <c r="K30" s="160" t="s">
        <v>30</v>
      </c>
      <c r="L30" s="161"/>
      <c r="M30" s="117"/>
      <c r="N30" s="142" t="s">
        <v>32</v>
      </c>
      <c r="O30" s="127">
        <f>SUM(M30:M31)</f>
        <v>0</v>
      </c>
      <c r="P30" s="129" t="s">
        <v>19</v>
      </c>
      <c r="Q30" s="120" t="e">
        <f>O30/R7</f>
        <v>#DIV/0!</v>
      </c>
      <c r="R30" s="121" t="e">
        <f>IF(Q30&gt;=0.1,"Nein","Ja")</f>
        <v>#DIV/0!</v>
      </c>
      <c r="S30" s="7"/>
    </row>
    <row r="31" spans="1:216" ht="42" customHeight="1" x14ac:dyDescent="0.25">
      <c r="A31" s="124"/>
      <c r="B31" s="122" t="s">
        <v>31</v>
      </c>
      <c r="C31" s="123"/>
      <c r="D31" s="117"/>
      <c r="E31" s="126"/>
      <c r="F31" s="128"/>
      <c r="G31" s="129"/>
      <c r="H31" s="120"/>
      <c r="I31" s="121"/>
      <c r="J31" s="124"/>
      <c r="K31" s="122" t="s">
        <v>31</v>
      </c>
      <c r="L31" s="123"/>
      <c r="M31" s="117"/>
      <c r="N31" s="126"/>
      <c r="O31" s="128"/>
      <c r="P31" s="129"/>
      <c r="Q31" s="120"/>
      <c r="R31" s="121"/>
      <c r="S31" s="7"/>
    </row>
    <row r="32" spans="1:216" ht="34.5" customHeight="1" x14ac:dyDescent="0.25">
      <c r="A32" s="124" t="s">
        <v>8</v>
      </c>
      <c r="B32" s="122" t="s">
        <v>36</v>
      </c>
      <c r="C32" s="123"/>
      <c r="D32" s="117"/>
      <c r="E32" s="125" t="s">
        <v>35</v>
      </c>
      <c r="F32" s="127">
        <f>SUM(D32+D33)</f>
        <v>0</v>
      </c>
      <c r="G32" s="129" t="s">
        <v>19</v>
      </c>
      <c r="H32" s="120" t="e">
        <f>F32/I7</f>
        <v>#DIV/0!</v>
      </c>
      <c r="I32" s="121" t="e">
        <f>IF(H32&gt;=0.1,"Nein","Ja")</f>
        <v>#DIV/0!</v>
      </c>
      <c r="J32" s="124" t="s">
        <v>8</v>
      </c>
      <c r="K32" s="122" t="s">
        <v>36</v>
      </c>
      <c r="L32" s="123"/>
      <c r="M32" s="117"/>
      <c r="N32" s="125" t="s">
        <v>35</v>
      </c>
      <c r="O32" s="127">
        <f>SUM(M32+M33)</f>
        <v>0</v>
      </c>
      <c r="P32" s="129" t="s">
        <v>19</v>
      </c>
      <c r="Q32" s="120" t="e">
        <f>O32/R7</f>
        <v>#DIV/0!</v>
      </c>
      <c r="R32" s="121" t="e">
        <f>IF(Q32&gt;=0.1,"Nein","Ja")</f>
        <v>#DIV/0!</v>
      </c>
      <c r="S32" s="7"/>
    </row>
    <row r="33" spans="1:19" ht="57" customHeight="1" x14ac:dyDescent="0.25">
      <c r="A33" s="124"/>
      <c r="B33" s="122" t="s">
        <v>52</v>
      </c>
      <c r="C33" s="123"/>
      <c r="D33" s="117"/>
      <c r="E33" s="126"/>
      <c r="F33" s="128"/>
      <c r="G33" s="129"/>
      <c r="H33" s="120"/>
      <c r="I33" s="121"/>
      <c r="J33" s="124"/>
      <c r="K33" s="122" t="s">
        <v>52</v>
      </c>
      <c r="L33" s="123"/>
      <c r="M33" s="117"/>
      <c r="N33" s="126"/>
      <c r="O33" s="128"/>
      <c r="P33" s="129"/>
      <c r="Q33" s="120"/>
      <c r="R33" s="121"/>
      <c r="S33" s="7"/>
    </row>
    <row r="34" spans="1:19" ht="28.5" customHeight="1" x14ac:dyDescent="0.25">
      <c r="A34" s="82" t="s">
        <v>54</v>
      </c>
      <c r="B34" s="179"/>
      <c r="C34" s="179"/>
      <c r="D34" s="179"/>
      <c r="E34" s="179"/>
      <c r="F34" s="179"/>
      <c r="G34" s="179"/>
      <c r="H34" s="179"/>
      <c r="I34" s="179"/>
      <c r="J34" s="82" t="s">
        <v>54</v>
      </c>
      <c r="K34" s="179"/>
      <c r="L34" s="179"/>
      <c r="M34" s="179"/>
      <c r="N34" s="179"/>
      <c r="O34" s="179"/>
      <c r="P34" s="179"/>
      <c r="Q34" s="179"/>
      <c r="R34" s="179"/>
      <c r="S34" s="7"/>
    </row>
    <row r="35" spans="1:19" ht="28.5" customHeight="1" x14ac:dyDescent="0.25">
      <c r="A35" s="25"/>
      <c r="B35" s="14"/>
      <c r="C35" s="14"/>
      <c r="D35" s="15"/>
      <c r="E35" s="15"/>
      <c r="F35" s="22"/>
      <c r="G35" s="18"/>
      <c r="H35" s="24"/>
      <c r="I35" s="23"/>
      <c r="J35" s="25"/>
      <c r="K35" s="46"/>
      <c r="L35" s="46"/>
      <c r="M35" s="47"/>
      <c r="N35" s="47"/>
      <c r="O35" s="22"/>
      <c r="P35" s="48"/>
      <c r="Q35" s="24"/>
      <c r="R35" s="23"/>
      <c r="S35" s="7"/>
    </row>
    <row r="36" spans="1:19" x14ac:dyDescent="0.25">
      <c r="A36" s="16" t="s">
        <v>1</v>
      </c>
      <c r="B36" s="16"/>
      <c r="C36" s="17"/>
      <c r="D36" s="72"/>
      <c r="E36" s="73"/>
      <c r="F36" s="74"/>
      <c r="G36" s="75"/>
      <c r="H36" s="101" t="s">
        <v>68</v>
      </c>
      <c r="I36" s="7"/>
      <c r="J36" s="16" t="s">
        <v>1</v>
      </c>
      <c r="K36" s="16"/>
      <c r="L36" s="17"/>
      <c r="M36" s="72"/>
      <c r="N36" s="73"/>
      <c r="O36" s="74"/>
      <c r="P36" s="75"/>
      <c r="Q36" s="101" t="s">
        <v>69</v>
      </c>
      <c r="R36" s="7"/>
      <c r="S36" s="7"/>
    </row>
    <row r="37" spans="1:19" x14ac:dyDescent="0.25">
      <c r="A37" s="1"/>
      <c r="B37" s="1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P37" s="8"/>
      <c r="Q37" s="8"/>
      <c r="R37" s="8"/>
      <c r="S37" s="8"/>
    </row>
    <row r="39" spans="1:19" x14ac:dyDescent="0.25">
      <c r="C39" s="9"/>
      <c r="D39" s="9"/>
    </row>
    <row r="40" spans="1:19" x14ac:dyDescent="0.25">
      <c r="B40" s="21"/>
      <c r="C40" s="20"/>
      <c r="D40" s="20"/>
    </row>
    <row r="41" spans="1:19" s="9" customFormat="1" x14ac:dyDescent="0.25">
      <c r="B41" s="12"/>
      <c r="C41" s="21"/>
      <c r="D41" s="21"/>
      <c r="E41" s="11"/>
      <c r="F41" s="5"/>
      <c r="G41" s="3"/>
      <c r="H41" s="4"/>
      <c r="I41" s="5"/>
      <c r="J41" s="3"/>
      <c r="K41" s="4"/>
      <c r="L41" s="5"/>
      <c r="M41" s="3"/>
    </row>
    <row r="42" spans="1:19" s="9" customFormat="1" x14ac:dyDescent="0.25">
      <c r="B42" s="4"/>
      <c r="C42" s="4"/>
      <c r="D42" s="11"/>
      <c r="E42" s="11"/>
      <c r="F42" s="5"/>
      <c r="G42" s="3"/>
      <c r="H42" s="4"/>
      <c r="I42" s="5"/>
      <c r="J42" s="3"/>
      <c r="K42" s="4"/>
      <c r="L42" s="5"/>
      <c r="M42" s="3"/>
    </row>
    <row r="43" spans="1:19" s="9" customFormat="1" x14ac:dyDescent="0.25">
      <c r="B43" s="12"/>
      <c r="C43" s="12"/>
      <c r="D43" s="10"/>
      <c r="E43" s="11"/>
      <c r="F43" s="5"/>
      <c r="G43" s="4"/>
      <c r="H43" s="4"/>
      <c r="I43" s="5"/>
      <c r="J43" s="12"/>
      <c r="K43" s="4"/>
      <c r="L43" s="5"/>
      <c r="M43" s="12"/>
    </row>
    <row r="44" spans="1:19" s="9" customFormat="1" x14ac:dyDescent="0.25">
      <c r="B44" s="19"/>
      <c r="C44" s="21"/>
      <c r="D44" s="10"/>
      <c r="E44" s="11"/>
      <c r="F44" s="5"/>
      <c r="G44" s="4"/>
      <c r="H44" s="4"/>
      <c r="I44" s="5"/>
      <c r="J44" s="12"/>
      <c r="K44" s="4"/>
      <c r="L44" s="5"/>
      <c r="M44" s="4"/>
    </row>
    <row r="45" spans="1:19" s="9" customFormat="1" x14ac:dyDescent="0.25">
      <c r="B45" s="10"/>
      <c r="C45" s="10"/>
      <c r="D45" s="10"/>
      <c r="E45" s="11"/>
      <c r="F45" s="5"/>
      <c r="G45" s="4"/>
      <c r="H45" s="4"/>
      <c r="I45" s="5"/>
      <c r="J45" s="12"/>
      <c r="K45" s="4"/>
      <c r="L45" s="5"/>
      <c r="M45" s="12"/>
    </row>
  </sheetData>
  <sheetProtection password="E9F7" sheet="1" objects="1" scenarios="1" selectLockedCells="1"/>
  <mergeCells count="91">
    <mergeCell ref="B34:I34"/>
    <mergeCell ref="K34:R34"/>
    <mergeCell ref="F32:F33"/>
    <mergeCell ref="H32:H33"/>
    <mergeCell ref="G32:G33"/>
    <mergeCell ref="A1:I4"/>
    <mergeCell ref="G5:G6"/>
    <mergeCell ref="C7:D7"/>
    <mergeCell ref="B5:F6"/>
    <mergeCell ref="H5:I6"/>
    <mergeCell ref="F7:H7"/>
    <mergeCell ref="A5:A6"/>
    <mergeCell ref="H26:H28"/>
    <mergeCell ref="G26:G28"/>
    <mergeCell ref="I26:I28"/>
    <mergeCell ref="I30:I31"/>
    <mergeCell ref="F30:F31"/>
    <mergeCell ref="H30:H31"/>
    <mergeCell ref="G30:G31"/>
    <mergeCell ref="P30:P31"/>
    <mergeCell ref="Q30:Q31"/>
    <mergeCell ref="R30:R31"/>
    <mergeCell ref="P26:P28"/>
    <mergeCell ref="Q26:Q28"/>
    <mergeCell ref="R26:R28"/>
    <mergeCell ref="B21:D21"/>
    <mergeCell ref="B24:C24"/>
    <mergeCell ref="B25:C25"/>
    <mergeCell ref="E22:F22"/>
    <mergeCell ref="E23:F23"/>
    <mergeCell ref="E24:F24"/>
    <mergeCell ref="A24:A25"/>
    <mergeCell ref="A22:A23"/>
    <mergeCell ref="B22:C22"/>
    <mergeCell ref="B23:C23"/>
    <mergeCell ref="B32:C32"/>
    <mergeCell ref="A32:A33"/>
    <mergeCell ref="B33:C33"/>
    <mergeCell ref="B31:C31"/>
    <mergeCell ref="A30:A31"/>
    <mergeCell ref="B30:C30"/>
    <mergeCell ref="A26:A28"/>
    <mergeCell ref="B26:C26"/>
    <mergeCell ref="B27:C27"/>
    <mergeCell ref="B28:C28"/>
    <mergeCell ref="B29:C29"/>
    <mergeCell ref="E32:E33"/>
    <mergeCell ref="J22:J23"/>
    <mergeCell ref="K22:L22"/>
    <mergeCell ref="N22:O22"/>
    <mergeCell ref="K23:L23"/>
    <mergeCell ref="N23:O23"/>
    <mergeCell ref="J30:J31"/>
    <mergeCell ref="K30:L30"/>
    <mergeCell ref="N30:N31"/>
    <mergeCell ref="O30:O31"/>
    <mergeCell ref="K31:L31"/>
    <mergeCell ref="E26:E28"/>
    <mergeCell ref="E30:E31"/>
    <mergeCell ref="E29:F29"/>
    <mergeCell ref="I32:I33"/>
    <mergeCell ref="F26:F28"/>
    <mergeCell ref="J1:R4"/>
    <mergeCell ref="J5:R6"/>
    <mergeCell ref="J7:M7"/>
    <mergeCell ref="O7:P7"/>
    <mergeCell ref="Q7:R7"/>
    <mergeCell ref="J9:M9"/>
    <mergeCell ref="N9:R9"/>
    <mergeCell ref="K19:N19"/>
    <mergeCell ref="K21:M21"/>
    <mergeCell ref="N29:O29"/>
    <mergeCell ref="J24:J25"/>
    <mergeCell ref="K24:L24"/>
    <mergeCell ref="N24:O24"/>
    <mergeCell ref="K25:L25"/>
    <mergeCell ref="J26:J28"/>
    <mergeCell ref="K26:L26"/>
    <mergeCell ref="N26:N28"/>
    <mergeCell ref="O26:O28"/>
    <mergeCell ref="K27:L27"/>
    <mergeCell ref="K28:L28"/>
    <mergeCell ref="K29:L29"/>
    <mergeCell ref="Q32:Q33"/>
    <mergeCell ref="R32:R33"/>
    <mergeCell ref="K33:L33"/>
    <mergeCell ref="J32:J33"/>
    <mergeCell ref="K32:L32"/>
    <mergeCell ref="N32:N33"/>
    <mergeCell ref="O32:O33"/>
    <mergeCell ref="P32:P33"/>
  </mergeCells>
  <conditionalFormatting sqref="H11:H12 H19">
    <cfRule type="cellIs" dxfId="74" priority="81" operator="greaterThanOrEqual">
      <formula>0.1</formula>
    </cfRule>
  </conditionalFormatting>
  <conditionalFormatting sqref="H13">
    <cfRule type="cellIs" dxfId="73" priority="80" operator="greaterThanOrEqual">
      <formula>0.1</formula>
    </cfRule>
  </conditionalFormatting>
  <conditionalFormatting sqref="H14">
    <cfRule type="cellIs" dxfId="72" priority="79" operator="greaterThanOrEqual">
      <formula>0.1</formula>
    </cfRule>
  </conditionalFormatting>
  <conditionalFormatting sqref="H15">
    <cfRule type="cellIs" dxfId="71" priority="78" operator="greaterThanOrEqual">
      <formula>0.15</formula>
    </cfRule>
  </conditionalFormatting>
  <conditionalFormatting sqref="H16">
    <cfRule type="cellIs" dxfId="70" priority="77" operator="greaterThanOrEqual">
      <formula>0.1</formula>
    </cfRule>
  </conditionalFormatting>
  <conditionalFormatting sqref="H17">
    <cfRule type="cellIs" dxfId="69" priority="76" operator="greaterThanOrEqual">
      <formula>0.15</formula>
    </cfRule>
  </conditionalFormatting>
  <conditionalFormatting sqref="H18">
    <cfRule type="cellIs" dxfId="68" priority="75" operator="greaterThanOrEqual">
      <formula>0.05</formula>
    </cfRule>
  </conditionalFormatting>
  <conditionalFormatting sqref="I11:I12 I19:I20 R19:R20">
    <cfRule type="containsText" dxfId="67" priority="64" operator="containsText" text="Ja">
      <formula>NOT(ISERROR(SEARCH("Ja",I11)))</formula>
    </cfRule>
    <cfRule type="containsText" dxfId="66" priority="73" operator="containsText" text="Nein">
      <formula>NOT(ISERROR(SEARCH("Nein",I11)))</formula>
    </cfRule>
  </conditionalFormatting>
  <conditionalFormatting sqref="I13">
    <cfRule type="containsText" dxfId="65" priority="63" operator="containsText" text="Ja">
      <formula>NOT(ISERROR(SEARCH("Ja",I13)))</formula>
    </cfRule>
    <cfRule type="containsText" dxfId="64" priority="72" operator="containsText" text="Nein">
      <formula>NOT(ISERROR(SEARCH("Nein",I13)))</formula>
    </cfRule>
  </conditionalFormatting>
  <conditionalFormatting sqref="I14">
    <cfRule type="containsText" dxfId="63" priority="62" operator="containsText" text="Ja">
      <formula>NOT(ISERROR(SEARCH("Ja",I14)))</formula>
    </cfRule>
    <cfRule type="containsText" dxfId="62" priority="71" operator="containsText" text="Nein">
      <formula>NOT(ISERROR(SEARCH("Nein",I14)))</formula>
    </cfRule>
  </conditionalFormatting>
  <conditionalFormatting sqref="I15">
    <cfRule type="containsText" dxfId="61" priority="60" operator="containsText" text="Ja">
      <formula>NOT(ISERROR(SEARCH("Ja",I15)))</formula>
    </cfRule>
    <cfRule type="containsText" dxfId="60" priority="61" operator="containsText" text="Ja">
      <formula>NOT(ISERROR(SEARCH("Ja",I15)))</formula>
    </cfRule>
    <cfRule type="containsText" dxfId="59" priority="70" operator="containsText" text="Nein">
      <formula>NOT(ISERROR(SEARCH("Nein",I15)))</formula>
    </cfRule>
  </conditionalFormatting>
  <conditionalFormatting sqref="I16">
    <cfRule type="containsText" dxfId="58" priority="59" operator="containsText" text="Ja">
      <formula>NOT(ISERROR(SEARCH("Ja",I16)))</formula>
    </cfRule>
    <cfRule type="containsText" dxfId="57" priority="69" operator="containsText" text="Nein">
      <formula>NOT(ISERROR(SEARCH("Nein",I16)))</formula>
    </cfRule>
  </conditionalFormatting>
  <conditionalFormatting sqref="I17">
    <cfRule type="containsText" dxfId="56" priority="58" operator="containsText" text="Ja">
      <formula>NOT(ISERROR(SEARCH("Ja",I17)))</formula>
    </cfRule>
    <cfRule type="containsText" dxfId="55" priority="67" operator="containsText" text="Nein">
      <formula>NOT(ISERROR(SEARCH("Nein",I17)))</formula>
    </cfRule>
    <cfRule type="containsText" dxfId="54" priority="68" operator="containsText" text="Nein">
      <formula>NOT(ISERROR(SEARCH("Nein",I17)))</formula>
    </cfRule>
  </conditionalFormatting>
  <conditionalFormatting sqref="I18">
    <cfRule type="containsText" dxfId="53" priority="57" operator="containsText" text="Ja">
      <formula>NOT(ISERROR(SEARCH("Ja",I18)))</formula>
    </cfRule>
    <cfRule type="containsText" dxfId="52" priority="66" operator="containsText" text="Nein">
      <formula>NOT(ISERROR(SEARCH("Nein",I18)))</formula>
    </cfRule>
  </conditionalFormatting>
  <conditionalFormatting sqref="I22">
    <cfRule type="containsText" dxfId="51" priority="54" operator="containsText" text="Ja">
      <formula>NOT(ISERROR(SEARCH("Ja",I22)))</formula>
    </cfRule>
    <cfRule type="containsText" dxfId="50" priority="55" operator="containsText" text="Nein">
      <formula>NOT(ISERROR(SEARCH("Nein",I22)))</formula>
    </cfRule>
  </conditionalFormatting>
  <conditionalFormatting sqref="I23">
    <cfRule type="containsText" dxfId="49" priority="52" operator="containsText" text="Ja">
      <formula>NOT(ISERROR(SEARCH("Ja",I23)))</formula>
    </cfRule>
    <cfRule type="containsText" dxfId="48" priority="53" operator="containsText" text="Nein">
      <formula>NOT(ISERROR(SEARCH("Nein",I23)))</formula>
    </cfRule>
  </conditionalFormatting>
  <conditionalFormatting sqref="I24">
    <cfRule type="containsText" dxfId="47" priority="50" operator="containsText" text="Ja">
      <formula>NOT(ISERROR(SEARCH("Ja",I24)))</formula>
    </cfRule>
    <cfRule type="containsText" dxfId="46" priority="51" operator="containsText" text="Nein">
      <formula>NOT(ISERROR(SEARCH("Nein",I24)))</formula>
    </cfRule>
  </conditionalFormatting>
  <conditionalFormatting sqref="I25">
    <cfRule type="containsText" dxfId="45" priority="48" operator="containsText" text="Ja">
      <formula>NOT(ISERROR(SEARCH("Ja",I25)))</formula>
    </cfRule>
    <cfRule type="containsText" dxfId="44" priority="49" operator="containsText" text="Nein">
      <formula>NOT(ISERROR(SEARCH("Nein",I25)))</formula>
    </cfRule>
  </conditionalFormatting>
  <conditionalFormatting sqref="I26:I29">
    <cfRule type="containsText" dxfId="43" priority="46" operator="containsText" text="Ja">
      <formula>NOT(ISERROR(SEARCH("Ja",I26)))</formula>
    </cfRule>
    <cfRule type="containsText" dxfId="42" priority="47" operator="containsText" text="Nein">
      <formula>NOT(ISERROR(SEARCH("Nein",I26)))</formula>
    </cfRule>
  </conditionalFormatting>
  <conditionalFormatting sqref="I30:I32">
    <cfRule type="containsText" dxfId="41" priority="44" operator="containsText" text="Ja">
      <formula>NOT(ISERROR(SEARCH("Ja",I30)))</formula>
    </cfRule>
    <cfRule type="containsText" dxfId="40" priority="45" operator="containsText" text="Nein">
      <formula>NOT(ISERROR(SEARCH("Nein",I30)))</formula>
    </cfRule>
  </conditionalFormatting>
  <conditionalFormatting sqref="I29">
    <cfRule type="containsText" dxfId="39" priority="42" operator="containsText" text="Ja">
      <formula>NOT(ISERROR(SEARCH("Ja",I29)))</formula>
    </cfRule>
    <cfRule type="containsText" dxfId="38" priority="43" operator="containsText" text="Nein">
      <formula>NOT(ISERROR(SEARCH("Nein",I29)))</formula>
    </cfRule>
  </conditionalFormatting>
  <conditionalFormatting sqref="I32:I33 I35">
    <cfRule type="containsText" dxfId="37" priority="40" operator="containsText" text="Ja">
      <formula>NOT(ISERROR(SEARCH("Ja",I32)))</formula>
    </cfRule>
    <cfRule type="containsText" dxfId="36" priority="41" operator="containsText" text="Nein">
      <formula>NOT(ISERROR(SEARCH("Nein",I32)))</formula>
    </cfRule>
  </conditionalFormatting>
  <conditionalFormatting sqref="Q11:Q12 Q19">
    <cfRule type="cellIs" dxfId="35" priority="39" operator="greaterThanOrEqual">
      <formula>0.1</formula>
    </cfRule>
  </conditionalFormatting>
  <conditionalFormatting sqref="Q13">
    <cfRule type="cellIs" dxfId="34" priority="38" operator="greaterThanOrEqual">
      <formula>0.1</formula>
    </cfRule>
  </conditionalFormatting>
  <conditionalFormatting sqref="Q14">
    <cfRule type="cellIs" dxfId="33" priority="36" operator="greaterThanOrEqual">
      <formula>0.15</formula>
    </cfRule>
  </conditionalFormatting>
  <conditionalFormatting sqref="Q15">
    <cfRule type="cellIs" dxfId="32" priority="35" operator="greaterThanOrEqual">
      <formula>0.1</formula>
    </cfRule>
  </conditionalFormatting>
  <conditionalFormatting sqref="Q16">
    <cfRule type="cellIs" dxfId="31" priority="34" operator="greaterThanOrEqual">
      <formula>0.15</formula>
    </cfRule>
  </conditionalFormatting>
  <conditionalFormatting sqref="Q17">
    <cfRule type="cellIs" dxfId="30" priority="33" operator="greaterThanOrEqual">
      <formula>0.05</formula>
    </cfRule>
  </conditionalFormatting>
  <conditionalFormatting sqref="R11:R12">
    <cfRule type="containsText" dxfId="29" priority="24" operator="containsText" text="Ja">
      <formula>NOT(ISERROR(SEARCH("Ja",R11)))</formula>
    </cfRule>
    <cfRule type="containsText" dxfId="28" priority="32" operator="containsText" text="Nein">
      <formula>NOT(ISERROR(SEARCH("Nein",R11)))</formula>
    </cfRule>
  </conditionalFormatting>
  <conditionalFormatting sqref="R13">
    <cfRule type="containsText" dxfId="27" priority="23" operator="containsText" text="Ja">
      <formula>NOT(ISERROR(SEARCH("Ja",R13)))</formula>
    </cfRule>
    <cfRule type="containsText" dxfId="26" priority="31" operator="containsText" text="Nein">
      <formula>NOT(ISERROR(SEARCH("Nein",R13)))</formula>
    </cfRule>
  </conditionalFormatting>
  <conditionalFormatting sqref="R14">
    <cfRule type="containsText" dxfId="25" priority="20" operator="containsText" text="Ja">
      <formula>NOT(ISERROR(SEARCH("Ja",R14)))</formula>
    </cfRule>
    <cfRule type="containsText" dxfId="24" priority="21" operator="containsText" text="Ja">
      <formula>NOT(ISERROR(SEARCH("Ja",R14)))</formula>
    </cfRule>
    <cfRule type="containsText" dxfId="23" priority="29" operator="containsText" text="Nein">
      <formula>NOT(ISERROR(SEARCH("Nein",R14)))</formula>
    </cfRule>
  </conditionalFormatting>
  <conditionalFormatting sqref="R15">
    <cfRule type="containsText" dxfId="22" priority="19" operator="containsText" text="Ja">
      <formula>NOT(ISERROR(SEARCH("Ja",R15)))</formula>
    </cfRule>
    <cfRule type="containsText" dxfId="21" priority="28" operator="containsText" text="Nein">
      <formula>NOT(ISERROR(SEARCH("Nein",R15)))</formula>
    </cfRule>
  </conditionalFormatting>
  <conditionalFormatting sqref="R16">
    <cfRule type="containsText" dxfId="20" priority="18" operator="containsText" text="Ja">
      <formula>NOT(ISERROR(SEARCH("Ja",R16)))</formula>
    </cfRule>
    <cfRule type="containsText" dxfId="19" priority="26" operator="containsText" text="Nein">
      <formula>NOT(ISERROR(SEARCH("Nein",R16)))</formula>
    </cfRule>
    <cfRule type="containsText" dxfId="18" priority="27" operator="containsText" text="Nein">
      <formula>NOT(ISERROR(SEARCH("Nein",R16)))</formula>
    </cfRule>
  </conditionalFormatting>
  <conditionalFormatting sqref="R17">
    <cfRule type="containsText" dxfId="17" priority="17" operator="containsText" text="Ja">
      <formula>NOT(ISERROR(SEARCH("Ja",R17)))</formula>
    </cfRule>
    <cfRule type="containsText" dxfId="16" priority="25" operator="containsText" text="Nein">
      <formula>NOT(ISERROR(SEARCH("Nein",R17)))</formula>
    </cfRule>
  </conditionalFormatting>
  <conditionalFormatting sqref="R22">
    <cfRule type="containsText" dxfId="15" priority="15" operator="containsText" text="Ja">
      <formula>NOT(ISERROR(SEARCH("Ja",R22)))</formula>
    </cfRule>
    <cfRule type="containsText" dxfId="14" priority="16" operator="containsText" text="Nein">
      <formula>NOT(ISERROR(SEARCH("Nein",R22)))</formula>
    </cfRule>
  </conditionalFormatting>
  <conditionalFormatting sqref="R23">
    <cfRule type="containsText" dxfId="13" priority="13" operator="containsText" text="Ja">
      <formula>NOT(ISERROR(SEARCH("Ja",R23)))</formula>
    </cfRule>
    <cfRule type="containsText" dxfId="12" priority="14" operator="containsText" text="Nein">
      <formula>NOT(ISERROR(SEARCH("Nein",R23)))</formula>
    </cfRule>
  </conditionalFormatting>
  <conditionalFormatting sqref="R24">
    <cfRule type="containsText" dxfId="11" priority="11" operator="containsText" text="Ja">
      <formula>NOT(ISERROR(SEARCH("Ja",R24)))</formula>
    </cfRule>
    <cfRule type="containsText" dxfId="10" priority="12" operator="containsText" text="Nein">
      <formula>NOT(ISERROR(SEARCH("Nein",R24)))</formula>
    </cfRule>
  </conditionalFormatting>
  <conditionalFormatting sqref="R25">
    <cfRule type="containsText" dxfId="9" priority="9" operator="containsText" text="Ja">
      <formula>NOT(ISERROR(SEARCH("Ja",R25)))</formula>
    </cfRule>
    <cfRule type="containsText" dxfId="8" priority="10" operator="containsText" text="Nein">
      <formula>NOT(ISERROR(SEARCH("Nein",R25)))</formula>
    </cfRule>
  </conditionalFormatting>
  <conditionalFormatting sqref="R26:R29">
    <cfRule type="containsText" dxfId="7" priority="7" operator="containsText" text="Ja">
      <formula>NOT(ISERROR(SEARCH("Ja",R26)))</formula>
    </cfRule>
    <cfRule type="containsText" dxfId="6" priority="8" operator="containsText" text="Nein">
      <formula>NOT(ISERROR(SEARCH("Nein",R26)))</formula>
    </cfRule>
  </conditionalFormatting>
  <conditionalFormatting sqref="R30:R32">
    <cfRule type="containsText" dxfId="5" priority="5" operator="containsText" text="Ja">
      <formula>NOT(ISERROR(SEARCH("Ja",R30)))</formula>
    </cfRule>
    <cfRule type="containsText" dxfId="4" priority="6" operator="containsText" text="Nein">
      <formula>NOT(ISERROR(SEARCH("Nein",R30)))</formula>
    </cfRule>
  </conditionalFormatting>
  <conditionalFormatting sqref="R29">
    <cfRule type="containsText" dxfId="3" priority="3" operator="containsText" text="Ja">
      <formula>NOT(ISERROR(SEARCH("Ja",R29)))</formula>
    </cfRule>
    <cfRule type="containsText" dxfId="2" priority="4" operator="containsText" text="Nein">
      <formula>NOT(ISERROR(SEARCH("Nein",R29)))</formula>
    </cfRule>
  </conditionalFormatting>
  <conditionalFormatting sqref="R32:R33 R35">
    <cfRule type="containsText" dxfId="1" priority="1" operator="containsText" text="Ja">
      <formula>NOT(ISERROR(SEARCH("Ja",R32)))</formula>
    </cfRule>
    <cfRule type="containsText" dxfId="0" priority="2" operator="containsText" text="Nein">
      <formula>NOT(ISERROR(SEARCH("Nein",R32)))</formula>
    </cfRule>
  </conditionalFormatting>
  <pageMargins left="0.15748031496062992" right="0.15748031496062992" top="0.59055118110236227" bottom="0.59055118110236227" header="0.31496062992125984" footer="0.31496062992125984"/>
  <pageSetup paperSize="9" orientation="landscape" r:id="rId1"/>
  <headerFooter>
    <oddFooter xml:space="preserve">&amp;Cgültig ab 01.01.2023      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Schiemann, Tobias</dc:creator>
  <cp:lastModifiedBy>Weiß, Nicole</cp:lastModifiedBy>
  <cp:lastPrinted>2022-11-09T14:51:38Z</cp:lastPrinted>
  <dcterms:created xsi:type="dcterms:W3CDTF">2022-07-22T13:00:13Z</dcterms:created>
  <dcterms:modified xsi:type="dcterms:W3CDTF">2022-11-10T22:01:34Z</dcterms:modified>
</cp:coreProperties>
</file>